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55" yWindow="30" windowWidth="11730" windowHeight="9765" activeTab="1"/>
  </bookViews>
  <sheets>
    <sheet name="úvod" sheetId="1" r:id="rId1"/>
    <sheet name="příloha 1- výsledek hospodaření" sheetId="2" r:id="rId2"/>
  </sheets>
  <definedNames>
    <definedName name="_xlnm.Print_Area" localSheetId="1">'příloha 1- výsledek hospodaření'!$A$1:$G$62</definedName>
    <definedName name="_xlnm.Print_Area" localSheetId="0">'úvod'!$A$1:$C$40</definedName>
  </definedNames>
  <calcPr fullCalcOnLoad="1"/>
</workbook>
</file>

<file path=xl/sharedStrings.xml><?xml version="1.0" encoding="utf-8"?>
<sst xmlns="http://schemas.openxmlformats.org/spreadsheetml/2006/main" count="73" uniqueCount="65">
  <si>
    <t>001</t>
  </si>
  <si>
    <t>Příjmy  c e l k e m</t>
  </si>
  <si>
    <t>provozní výdaje DSO</t>
  </si>
  <si>
    <t>Výdaje   c e l k e m</t>
  </si>
  <si>
    <t>Výsledek   hospodaření   Stříbrského   regionu  v tis. Kč</t>
  </si>
  <si>
    <t xml:space="preserve">Příjmy    </t>
  </si>
  <si>
    <t>SR</t>
  </si>
  <si>
    <t>UR</t>
  </si>
  <si>
    <t>%</t>
  </si>
  <si>
    <t>neinvestiční přijaté dotace od obcí - roční členské příspěvky</t>
  </si>
  <si>
    <t>úroky z bankovních účtů</t>
  </si>
  <si>
    <t>Výdaje</t>
  </si>
  <si>
    <t>saldo příjmů a výdajů</t>
  </si>
  <si>
    <t>financování z volných prostředků</t>
  </si>
  <si>
    <t>100</t>
  </si>
  <si>
    <t>4.   Finanční vypořádání regionu se státním rozpočtem, krajem a obcemi</t>
  </si>
  <si>
    <t xml:space="preserve">Z Á V Ě R E Č N Ý      Ú Č E T     V Č E T N Ě    Ú Č E T N Í   Z Á V Ě R K Y     
D S O     S T Ř Í B R S K Ý      R E G I O N </t>
  </si>
  <si>
    <t>Vyvěšeno na úřední a elektronické desce dne: ..………………………</t>
  </si>
  <si>
    <t>Sejmuto na úřední a elektronické desce dne:       ………………………</t>
  </si>
  <si>
    <t>Org./kap</t>
  </si>
  <si>
    <t>Skutečnost</t>
  </si>
  <si>
    <t>STAV   NA     BANKOVNÍM    ÚČTU   K:</t>
  </si>
  <si>
    <t>Základní běžný účet</t>
  </si>
  <si>
    <t>celkem  na  bankovním  účtě</t>
  </si>
  <si>
    <t>104</t>
  </si>
  <si>
    <t>202</t>
  </si>
  <si>
    <t>301</t>
  </si>
  <si>
    <t>302</t>
  </si>
  <si>
    <t>005</t>
  </si>
  <si>
    <t>oprava a údržba jeviště</t>
  </si>
  <si>
    <t>101</t>
  </si>
  <si>
    <t>projekt zaměstnanosti</t>
  </si>
  <si>
    <t>Přebytek hospodaření bude převeden do volných prostředků regionu</t>
  </si>
  <si>
    <t>pronájem jeviště</t>
  </si>
  <si>
    <t>NIV D od obcí na zahdradní techniku</t>
  </si>
  <si>
    <t>IV D od obcí na mobiliář</t>
  </si>
  <si>
    <t>pořízení mobiliáře - dotace PK</t>
  </si>
  <si>
    <t>pořízení mobiliáře - dotace obcí</t>
  </si>
  <si>
    <t>Finanční příspěvek SMO na mzdy (01.09.16 - 31.08.19)</t>
  </si>
  <si>
    <t>projekt zaměstnanosti - mzdy</t>
  </si>
  <si>
    <t xml:space="preserve">projekt zaměstnanosti - výdaje spojené s projektem 2016 </t>
  </si>
  <si>
    <t>org.</t>
  </si>
  <si>
    <t>text</t>
  </si>
  <si>
    <t>p ř í j e m 
UR - skut.</t>
  </si>
  <si>
    <t>v ý d e j
UR - skut.</t>
  </si>
  <si>
    <t>Příloha č. 2, 3, 4, 6, 7, 8 a 9 pro obsáhlost nebudou vyvěšeny na venkovní úřední desce, ale jsou uloženy k nahlédnutí v kanceláři obecního (městského) úřadu.
Na elektronické úřední desce je závěrečný účet vyvěšen v celém rozsahu.</t>
  </si>
  <si>
    <t>1.   Výsledek  hospodaření  Stříbrského  regionu   k  31.12.2017</t>
  </si>
  <si>
    <t>2.   Hospodaření s majetkem za rok 2017</t>
  </si>
  <si>
    <t>3.   Zpráva o  inventarizaci  majetku   k  31.12.2017</t>
  </si>
  <si>
    <t>5.   Zpráva  o  výsledcích  přezkoumání  hospodaření  dobrovolného  svazku  obcí  k 31.12.2017</t>
  </si>
  <si>
    <t>- součást účetní závěrky 2017</t>
  </si>
  <si>
    <t>6.   Údaje o plnění rozpočtu příjmů a výdajů v plném členění podle rozpočtové skladby k 31.12.2017</t>
  </si>
  <si>
    <t>7.   Výkaz zisku a ztrát sestavený k 31.12.2017</t>
  </si>
  <si>
    <t>8.   Rozvaha sestavená k 31.12.2017</t>
  </si>
  <si>
    <t>9.   Příloha sestavená k 31.12.2017</t>
  </si>
  <si>
    <t>k 31.12.2017</t>
  </si>
  <si>
    <t>400</t>
  </si>
  <si>
    <t>NIV D od PK na pochod 4 v 1</t>
  </si>
  <si>
    <t>401</t>
  </si>
  <si>
    <t>finanční dar od Kladrub na pochod 4 v 1</t>
  </si>
  <si>
    <t>pochod 4 v 1 - dotace obcí</t>
  </si>
  <si>
    <t>pochod 4 v 1 - dotace PK</t>
  </si>
  <si>
    <t>Org. 104 příjem i výdej - přecházející akce z roku 2017 do roku 2018</t>
  </si>
  <si>
    <t>Výsledek hospodaření je přebytkový</t>
  </si>
  <si>
    <t>Z A   R O K    2 0 1 7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</si>
</sst>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_ ;[Red]\-#,##0.0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[$€-2]\ #\ ##,000_);[Red]\([$€-2]\ #\ ##,000\)"/>
    <numFmt numFmtId="171" formatCode="#,##0_ ;[Red]\-#,##0\ "/>
    <numFmt numFmtId="172" formatCode="#,##0.00\ [$€-1]"/>
    <numFmt numFmtId="173" formatCode="0.0%"/>
    <numFmt numFmtId="174" formatCode="_-* #,##0\ &quot;Kč&quot;_-;\-* #,##0\ &quot;Kč&quot;_-;_-* &quot;-&quot;??\ &quot;Kč&quot;_-;_-@_-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i/>
      <u val="single"/>
      <sz val="12"/>
      <name val="Arial"/>
      <family val="2"/>
    </font>
    <font>
      <b/>
      <i/>
      <sz val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u val="single"/>
      <sz val="20"/>
      <name val="Arial"/>
      <family val="2"/>
    </font>
    <font>
      <b/>
      <i/>
      <u val="single"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7" borderId="8" applyNumberFormat="0" applyAlignment="0" applyProtection="0"/>
    <xf numFmtId="0" fontId="12" fillId="19" borderId="8" applyNumberFormat="0" applyAlignment="0" applyProtection="0"/>
    <xf numFmtId="0" fontId="11" fillId="19" borderId="9" applyNumberFormat="0" applyAlignment="0" applyProtection="0"/>
    <xf numFmtId="0" fontId="16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justify" vertical="center"/>
    </xf>
    <xf numFmtId="4" fontId="25" fillId="0" borderId="10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justify" vertical="center"/>
    </xf>
    <xf numFmtId="4" fontId="20" fillId="0" borderId="0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justify" vertical="center"/>
    </xf>
    <xf numFmtId="4" fontId="21" fillId="0" borderId="0" xfId="0" applyNumberFormat="1" applyFont="1" applyAlignment="1">
      <alignment vertical="center"/>
    </xf>
    <xf numFmtId="0" fontId="20" fillId="0" borderId="0" xfId="0" applyFont="1" applyBorder="1" applyAlignment="1">
      <alignment horizontal="justify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justify" vertical="center"/>
    </xf>
    <xf numFmtId="4" fontId="27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4" fontId="28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0" fillId="0" borderId="11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0" xfId="0" applyFont="1" applyAlignment="1">
      <alignment horizontal="justify" vertical="center"/>
    </xf>
    <xf numFmtId="0" fontId="20" fillId="0" borderId="0" xfId="0" applyFont="1" applyAlignment="1">
      <alignment horizontal="justify" vertical="center"/>
    </xf>
    <xf numFmtId="4" fontId="20" fillId="0" borderId="0" xfId="0" applyNumberFormat="1" applyFont="1" applyAlignment="1">
      <alignment vertical="center"/>
    </xf>
    <xf numFmtId="0" fontId="29" fillId="0" borderId="0" xfId="0" applyFont="1" applyBorder="1" applyAlignment="1">
      <alignment horizontal="justify" vertical="center"/>
    </xf>
    <xf numFmtId="0" fontId="27" fillId="0" borderId="12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14" fontId="20" fillId="0" borderId="0" xfId="0" applyNumberFormat="1" applyFont="1" applyAlignment="1">
      <alignment horizontal="left" vertical="center"/>
    </xf>
    <xf numFmtId="14" fontId="20" fillId="0" borderId="0" xfId="0" applyNumberFormat="1" applyFont="1" applyAlignment="1">
      <alignment vertical="center"/>
    </xf>
    <xf numFmtId="0" fontId="36" fillId="0" borderId="0" xfId="0" applyFont="1" applyAlignment="1">
      <alignment/>
    </xf>
    <xf numFmtId="0" fontId="20" fillId="0" borderId="0" xfId="0" applyFont="1" applyAlignment="1">
      <alignment/>
    </xf>
    <xf numFmtId="0" fontId="35" fillId="0" borderId="0" xfId="0" applyFont="1" applyAlignment="1">
      <alignment horizontal="right"/>
    </xf>
    <xf numFmtId="0" fontId="37" fillId="0" borderId="0" xfId="0" applyFont="1" applyAlignment="1">
      <alignment vertical="center"/>
    </xf>
    <xf numFmtId="1" fontId="38" fillId="0" borderId="0" xfId="0" applyNumberFormat="1" applyFont="1" applyAlignment="1">
      <alignment vertical="center"/>
    </xf>
    <xf numFmtId="171" fontId="35" fillId="0" borderId="0" xfId="0" applyNumberFormat="1" applyFont="1" applyBorder="1" applyAlignment="1">
      <alignment vertical="center"/>
    </xf>
    <xf numFmtId="9" fontId="37" fillId="0" borderId="0" xfId="48" applyFont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4" fillId="0" borderId="0" xfId="0" applyFont="1" applyAlignment="1">
      <alignment horizontal="justify" vertical="center"/>
    </xf>
    <xf numFmtId="0" fontId="40" fillId="0" borderId="0" xfId="0" applyFont="1" applyAlignment="1">
      <alignment horizontal="center" vertical="center"/>
    </xf>
    <xf numFmtId="9" fontId="26" fillId="0" borderId="0" xfId="48" applyFont="1" applyBorder="1" applyAlignment="1">
      <alignment vertical="center"/>
    </xf>
    <xf numFmtId="0" fontId="24" fillId="0" borderId="12" xfId="0" applyFont="1" applyBorder="1" applyAlignment="1">
      <alignment horizontal="center" vertical="center"/>
    </xf>
    <xf numFmtId="9" fontId="41" fillId="0" borderId="12" xfId="48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49" fontId="25" fillId="0" borderId="10" xfId="0" applyNumberFormat="1" applyFont="1" applyBorder="1" applyAlignment="1">
      <alignment horizontal="center" vertical="center"/>
    </xf>
    <xf numFmtId="4" fontId="25" fillId="0" borderId="10" xfId="0" applyNumberFormat="1" applyFont="1" applyFill="1" applyBorder="1" applyAlignment="1">
      <alignment vertical="center"/>
    </xf>
    <xf numFmtId="9" fontId="26" fillId="0" borderId="10" xfId="48" applyFont="1" applyFill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9" fontId="41" fillId="0" borderId="0" xfId="48" applyFont="1" applyAlignment="1">
      <alignment vertical="center"/>
    </xf>
    <xf numFmtId="9" fontId="26" fillId="0" borderId="0" xfId="48" applyFont="1" applyAlignment="1">
      <alignment vertical="center"/>
    </xf>
    <xf numFmtId="0" fontId="28" fillId="0" borderId="0" xfId="0" applyFont="1" applyAlignment="1">
      <alignment horizontal="justify" vertical="center"/>
    </xf>
    <xf numFmtId="9" fontId="42" fillId="0" borderId="0" xfId="48" applyFont="1" applyAlignment="1">
      <alignment vertical="center"/>
    </xf>
    <xf numFmtId="0" fontId="30" fillId="0" borderId="0" xfId="0" applyFont="1" applyBorder="1" applyAlignment="1">
      <alignment vertical="center"/>
    </xf>
    <xf numFmtId="10" fontId="26" fillId="0" borderId="0" xfId="48" applyNumberFormat="1" applyFont="1" applyBorder="1" applyAlignment="1">
      <alignment vertical="center"/>
    </xf>
    <xf numFmtId="10" fontId="26" fillId="0" borderId="10" xfId="48" applyNumberFormat="1" applyFont="1" applyBorder="1" applyAlignment="1">
      <alignment vertical="center"/>
    </xf>
    <xf numFmtId="4" fontId="28" fillId="0" borderId="0" xfId="0" applyNumberFormat="1" applyFont="1" applyBorder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Alignment="1">
      <alignment/>
    </xf>
    <xf numFmtId="4" fontId="27" fillId="0" borderId="0" xfId="0" applyNumberFormat="1" applyFont="1" applyAlignment="1">
      <alignment/>
    </xf>
    <xf numFmtId="0" fontId="28" fillId="0" borderId="0" xfId="0" applyFont="1" applyBorder="1" applyAlignment="1">
      <alignment/>
    </xf>
    <xf numFmtId="0" fontId="28" fillId="0" borderId="12" xfId="0" applyFont="1" applyBorder="1" applyAlignment="1">
      <alignment/>
    </xf>
    <xf numFmtId="44" fontId="28" fillId="0" borderId="12" xfId="39" applyFont="1" applyBorder="1" applyAlignment="1">
      <alignment/>
    </xf>
    <xf numFmtId="4" fontId="28" fillId="0" borderId="12" xfId="0" applyNumberFormat="1" applyFont="1" applyBorder="1" applyAlignment="1">
      <alignment/>
    </xf>
    <xf numFmtId="4" fontId="25" fillId="0" borderId="0" xfId="0" applyNumberFormat="1" applyFont="1" applyBorder="1" applyAlignment="1">
      <alignment/>
    </xf>
    <xf numFmtId="44" fontId="25" fillId="0" borderId="0" xfId="39" applyFont="1" applyAlignment="1">
      <alignment/>
    </xf>
    <xf numFmtId="4" fontId="28" fillId="0" borderId="0" xfId="0" applyNumberFormat="1" applyFont="1" applyAlignment="1">
      <alignment/>
    </xf>
    <xf numFmtId="0" fontId="27" fillId="0" borderId="10" xfId="0" applyFont="1" applyBorder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/>
    </xf>
    <xf numFmtId="0" fontId="43" fillId="0" borderId="0" xfId="0" applyFont="1" applyAlignment="1">
      <alignment horizontal="center" vertical="center"/>
    </xf>
    <xf numFmtId="0" fontId="27" fillId="0" borderId="0" xfId="0" applyFont="1" applyAlignment="1">
      <alignment horizontal="justify" vertical="center" wrapText="1"/>
    </xf>
    <xf numFmtId="49" fontId="20" fillId="0" borderId="0" xfId="0" applyNumberFormat="1" applyFont="1" applyBorder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" fontId="20" fillId="0" borderId="0" xfId="0" applyNumberFormat="1" applyFont="1" applyFill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justify" vertical="center"/>
    </xf>
    <xf numFmtId="4" fontId="20" fillId="0" borderId="11" xfId="0" applyNumberFormat="1" applyFont="1" applyBorder="1" applyAlignment="1">
      <alignment vertical="center"/>
    </xf>
    <xf numFmtId="4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9" fontId="20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justify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justify" vertical="center"/>
    </xf>
    <xf numFmtId="4" fontId="20" fillId="0" borderId="0" xfId="0" applyNumberFormat="1" applyFont="1" applyFill="1" applyBorder="1" applyAlignment="1">
      <alignment vertical="center"/>
    </xf>
    <xf numFmtId="10" fontId="26" fillId="0" borderId="0" xfId="48" applyNumberFormat="1" applyFont="1" applyFill="1" applyBorder="1" applyAlignment="1">
      <alignment vertical="center"/>
    </xf>
    <xf numFmtId="0" fontId="35" fillId="0" borderId="0" xfId="0" applyFont="1" applyAlignment="1">
      <alignment/>
    </xf>
    <xf numFmtId="0" fontId="35" fillId="0" borderId="0" xfId="0" applyFont="1" applyAlignment="1">
      <alignment horizontal="justify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4" fillId="0" borderId="0" xfId="0" applyFont="1" applyAlignment="1">
      <alignment horizontal="justify" vertical="center" wrapText="1"/>
    </xf>
    <xf numFmtId="0" fontId="34" fillId="0" borderId="0" xfId="0" applyFont="1" applyAlignment="1">
      <alignment horizontal="justify" vertical="center"/>
    </xf>
    <xf numFmtId="0" fontId="24" fillId="0" borderId="0" xfId="0" applyFont="1" applyAlignment="1">
      <alignment horizontal="justify" vertical="center" wrapText="1"/>
    </xf>
    <xf numFmtId="0" fontId="24" fillId="0" borderId="0" xfId="0" applyFont="1" applyAlignment="1">
      <alignment horizontal="justify" vertical="center"/>
    </xf>
    <xf numFmtId="0" fontId="32" fillId="0" borderId="0" xfId="0" applyFont="1" applyFill="1" applyAlignment="1">
      <alignment horizontal="justify" vertical="center" wrapText="1"/>
    </xf>
    <xf numFmtId="0" fontId="32" fillId="0" borderId="0" xfId="0" applyFont="1" applyFill="1" applyAlignment="1">
      <alignment horizontal="justify" vertical="center"/>
    </xf>
    <xf numFmtId="0" fontId="24" fillId="0" borderId="0" xfId="0" applyFont="1" applyFill="1" applyAlignment="1">
      <alignment horizontal="justify" vertical="center"/>
    </xf>
    <xf numFmtId="0" fontId="24" fillId="0" borderId="0" xfId="0" applyFont="1" applyAlignment="1">
      <alignment horizontal="justify"/>
    </xf>
    <xf numFmtId="0" fontId="40" fillId="0" borderId="0" xfId="0" applyFont="1" applyAlignment="1">
      <alignment horizontal="justify" vertical="center"/>
    </xf>
    <xf numFmtId="44" fontId="27" fillId="0" borderId="10" xfId="39" applyFont="1" applyBorder="1" applyAlignment="1">
      <alignment/>
    </xf>
    <xf numFmtId="0" fontId="27" fillId="0" borderId="0" xfId="0" applyFont="1" applyAlignment="1">
      <alignment horizontal="justify" vertical="center" wrapText="1"/>
    </xf>
    <xf numFmtId="0" fontId="43" fillId="0" borderId="0" xfId="0" applyFont="1" applyAlignment="1">
      <alignment horizontal="center" vertical="center"/>
    </xf>
    <xf numFmtId="0" fontId="44" fillId="0" borderId="0" xfId="0" applyFont="1" applyBorder="1" applyAlignment="1">
      <alignment/>
    </xf>
    <xf numFmtId="14" fontId="28" fillId="0" borderId="0" xfId="0" applyNumberFormat="1" applyFont="1" applyAlignment="1">
      <alignment/>
    </xf>
    <xf numFmtId="44" fontId="28" fillId="0" borderId="0" xfId="39" applyFont="1" applyAlignment="1">
      <alignment/>
    </xf>
    <xf numFmtId="0" fontId="39" fillId="0" borderId="0" xfId="0" applyFont="1" applyAlignment="1">
      <alignment horizontal="center" vertical="center"/>
    </xf>
    <xf numFmtId="0" fontId="24" fillId="0" borderId="12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22">
      <selection activeCell="G25" sqref="G25"/>
    </sheetView>
  </sheetViews>
  <sheetFormatPr defaultColWidth="9.00390625" defaultRowHeight="12.75"/>
  <cols>
    <col min="1" max="1" width="12.125" style="1" customWidth="1"/>
    <col min="2" max="2" width="14.125" style="1" customWidth="1"/>
    <col min="3" max="3" width="68.875" style="1" customWidth="1"/>
    <col min="4" max="16384" width="9.125" style="1" customWidth="1"/>
  </cols>
  <sheetData>
    <row r="1" spans="1:3" ht="57" customHeight="1">
      <c r="A1" s="99" t="s">
        <v>16</v>
      </c>
      <c r="B1" s="100"/>
      <c r="C1" s="100"/>
    </row>
    <row r="2" spans="1:3" ht="15">
      <c r="A2" s="32"/>
      <c r="B2" s="32"/>
      <c r="C2" s="32"/>
    </row>
    <row r="3" spans="1:4" ht="18">
      <c r="A3" s="31"/>
      <c r="B3" s="31"/>
      <c r="C3" s="31"/>
      <c r="D3" s="31"/>
    </row>
    <row r="4" spans="1:3" ht="18">
      <c r="A4" s="101" t="s">
        <v>64</v>
      </c>
      <c r="B4" s="101"/>
      <c r="C4" s="101"/>
    </row>
    <row r="5" spans="1:3" ht="15.75" customHeight="1">
      <c r="A5" s="106"/>
      <c r="B5" s="107"/>
      <c r="C5" s="107"/>
    </row>
    <row r="6" spans="1:3" ht="13.5" thickBot="1">
      <c r="A6" s="22"/>
      <c r="B6" s="22"/>
      <c r="C6" s="22"/>
    </row>
    <row r="7" ht="13.5" thickTop="1"/>
    <row r="9" spans="1:3" s="32" customFormat="1" ht="15.75">
      <c r="A9" s="10" t="s">
        <v>46</v>
      </c>
      <c r="B9" s="10"/>
      <c r="C9" s="10"/>
    </row>
    <row r="10" spans="1:3" s="32" customFormat="1" ht="15.75">
      <c r="A10" s="10"/>
      <c r="B10" s="10"/>
      <c r="C10" s="10"/>
    </row>
    <row r="11" spans="1:3" s="32" customFormat="1" ht="15.75">
      <c r="A11" s="109" t="s">
        <v>47</v>
      </c>
      <c r="B11" s="109"/>
      <c r="C11" s="109"/>
    </row>
    <row r="13" spans="1:3" s="32" customFormat="1" ht="15.75">
      <c r="A13" s="10" t="s">
        <v>48</v>
      </c>
      <c r="B13" s="10"/>
      <c r="C13" s="10"/>
    </row>
    <row r="14" spans="1:3" s="32" customFormat="1" ht="15.75">
      <c r="A14" s="10"/>
      <c r="B14" s="10"/>
      <c r="C14" s="10"/>
    </row>
    <row r="15" spans="1:3" s="32" customFormat="1" ht="15.75">
      <c r="A15" s="10" t="s">
        <v>15</v>
      </c>
      <c r="B15" s="10"/>
      <c r="C15" s="10"/>
    </row>
    <row r="16" spans="1:3" s="32" customFormat="1" ht="15.75">
      <c r="A16" s="10"/>
      <c r="B16" s="10"/>
      <c r="C16" s="10"/>
    </row>
    <row r="17" spans="1:3" s="32" customFormat="1" ht="33" customHeight="1">
      <c r="A17" s="108" t="s">
        <v>49</v>
      </c>
      <c r="B17" s="108"/>
      <c r="C17" s="108"/>
    </row>
    <row r="18" spans="1:3" s="32" customFormat="1" ht="15.75">
      <c r="A18" s="10"/>
      <c r="B18" s="10"/>
      <c r="C18" s="33" t="s">
        <v>50</v>
      </c>
    </row>
    <row r="19" spans="1:3" s="32" customFormat="1" ht="15.75">
      <c r="A19" s="10"/>
      <c r="B19" s="10"/>
      <c r="C19" s="33"/>
    </row>
    <row r="20" spans="1:3" s="32" customFormat="1" ht="33" customHeight="1">
      <c r="A20" s="104" t="s">
        <v>51</v>
      </c>
      <c r="B20" s="105"/>
      <c r="C20" s="105"/>
    </row>
    <row r="21" spans="1:3" s="32" customFormat="1" ht="15.75">
      <c r="A21" s="10"/>
      <c r="B21" s="10"/>
      <c r="C21" s="10"/>
    </row>
    <row r="22" spans="1:3" s="32" customFormat="1" ht="15.75">
      <c r="A22" s="10" t="s">
        <v>52</v>
      </c>
      <c r="B22" s="10"/>
      <c r="C22" s="10"/>
    </row>
    <row r="23" spans="1:3" s="32" customFormat="1" ht="15.75">
      <c r="A23" s="10"/>
      <c r="B23" s="10"/>
      <c r="C23" s="33" t="s">
        <v>50</v>
      </c>
    </row>
    <row r="24" spans="1:3" s="32" customFormat="1" ht="15.75">
      <c r="A24" s="10"/>
      <c r="B24" s="10"/>
      <c r="C24" s="10"/>
    </row>
    <row r="25" spans="1:3" s="32" customFormat="1" ht="15.75">
      <c r="A25" s="10" t="s">
        <v>53</v>
      </c>
      <c r="B25" s="10"/>
      <c r="C25" s="10"/>
    </row>
    <row r="26" spans="1:3" s="32" customFormat="1" ht="15.75">
      <c r="A26" s="10"/>
      <c r="B26" s="10"/>
      <c r="C26" s="33" t="s">
        <v>50</v>
      </c>
    </row>
    <row r="27" spans="1:3" s="32" customFormat="1" ht="15.75">
      <c r="A27" s="10"/>
      <c r="B27" s="10"/>
      <c r="C27" s="33"/>
    </row>
    <row r="28" spans="1:3" s="32" customFormat="1" ht="15.75">
      <c r="A28" s="10" t="s">
        <v>54</v>
      </c>
      <c r="B28" s="10"/>
      <c r="C28" s="10"/>
    </row>
    <row r="29" spans="1:3" s="32" customFormat="1" ht="15.75">
      <c r="A29" s="10"/>
      <c r="B29" s="10"/>
      <c r="C29" s="33" t="s">
        <v>50</v>
      </c>
    </row>
    <row r="30" spans="1:3" s="32" customFormat="1" ht="15.75">
      <c r="A30" s="10"/>
      <c r="B30" s="10"/>
      <c r="C30" s="33"/>
    </row>
    <row r="31" spans="1:3" ht="15" customHeight="1">
      <c r="A31" s="12"/>
      <c r="B31" s="12"/>
      <c r="C31" s="12"/>
    </row>
    <row r="32" spans="1:3" ht="60" customHeight="1">
      <c r="A32" s="102" t="s">
        <v>45</v>
      </c>
      <c r="B32" s="103"/>
      <c r="C32" s="103"/>
    </row>
    <row r="33" spans="1:3" ht="12.75">
      <c r="A33" s="12"/>
      <c r="B33" s="12"/>
      <c r="C33" s="12"/>
    </row>
    <row r="34" spans="1:3" ht="12.75">
      <c r="A34" s="34"/>
      <c r="B34" s="35"/>
      <c r="C34" s="36"/>
    </row>
    <row r="37" spans="1:12" s="38" customFormat="1" ht="12.75">
      <c r="A37" s="97" t="s">
        <v>17</v>
      </c>
      <c r="B37" s="97"/>
      <c r="C37" s="97"/>
      <c r="D37" s="97"/>
      <c r="E37" s="97"/>
      <c r="F37" s="97"/>
      <c r="G37" s="97"/>
      <c r="H37" s="97"/>
      <c r="I37" s="97"/>
      <c r="J37" s="37"/>
      <c r="K37" s="37"/>
      <c r="L37" s="37"/>
    </row>
    <row r="38" spans="1:12" s="38" customFormat="1" ht="12.75">
      <c r="A38" s="39"/>
      <c r="C38" s="40"/>
      <c r="D38" s="40"/>
      <c r="E38" s="41"/>
      <c r="F38" s="42"/>
      <c r="G38" s="42"/>
      <c r="H38" s="42"/>
      <c r="I38" s="43"/>
      <c r="J38" s="37"/>
      <c r="K38" s="37"/>
      <c r="L38" s="37"/>
    </row>
    <row r="39" spans="1:12" s="38" customFormat="1" ht="12.75">
      <c r="A39" s="39"/>
      <c r="C39" s="40"/>
      <c r="D39" s="40"/>
      <c r="E39" s="41"/>
      <c r="F39" s="42"/>
      <c r="G39" s="42"/>
      <c r="H39" s="42"/>
      <c r="I39" s="43"/>
      <c r="J39" s="37"/>
      <c r="K39" s="37"/>
      <c r="L39" s="37"/>
    </row>
    <row r="40" spans="1:12" s="38" customFormat="1" ht="12.75">
      <c r="A40" s="98" t="s">
        <v>18</v>
      </c>
      <c r="B40" s="98"/>
      <c r="C40" s="98"/>
      <c r="D40" s="98"/>
      <c r="E40" s="98"/>
      <c r="F40" s="98"/>
      <c r="G40" s="98"/>
      <c r="H40" s="98"/>
      <c r="I40" s="98"/>
      <c r="J40" s="37"/>
      <c r="K40" s="37"/>
      <c r="L40" s="37"/>
    </row>
  </sheetData>
  <sheetProtection/>
  <mergeCells count="9">
    <mergeCell ref="A37:I37"/>
    <mergeCell ref="A40:I40"/>
    <mergeCell ref="A1:C1"/>
    <mergeCell ref="A4:C4"/>
    <mergeCell ref="A32:C32"/>
    <mergeCell ref="A20:C20"/>
    <mergeCell ref="A5:C5"/>
    <mergeCell ref="A17:C17"/>
    <mergeCell ref="A11:C11"/>
  </mergeCells>
  <printOptions/>
  <pageMargins left="0.32" right="0.31" top="0.44" bottom="0.54" header="0.28" footer="0.36"/>
  <pageSetup horizontalDpi="600" verticalDpi="600" orientation="portrait" paperSize="9" r:id="rId1"/>
  <headerFooter alignWithMargins="0">
    <oddFooter>&amp;L&amp;F&amp;CStránka &amp;P&amp;R&amp;A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P66"/>
  <sheetViews>
    <sheetView tabSelected="1" zoomScalePageLayoutView="0" workbookViewId="0" topLeftCell="A37">
      <selection activeCell="A52" sqref="A52"/>
    </sheetView>
  </sheetViews>
  <sheetFormatPr defaultColWidth="9.00390625" defaultRowHeight="12.75"/>
  <cols>
    <col min="1" max="1" width="9.625" style="1" customWidth="1"/>
    <col min="2" max="2" width="5.25390625" style="1" customWidth="1"/>
    <col min="3" max="3" width="38.875" style="25" customWidth="1"/>
    <col min="4" max="4" width="11.25390625" style="1" customWidth="1"/>
    <col min="5" max="5" width="11.00390625" style="1" customWidth="1"/>
    <col min="6" max="6" width="13.875" style="1" customWidth="1"/>
    <col min="7" max="7" width="7.875" style="49" customWidth="1"/>
    <col min="8" max="80" width="9.125" style="2" customWidth="1"/>
    <col min="81" max="16384" width="9.125" style="1" customWidth="1"/>
  </cols>
  <sheetData>
    <row r="1" spans="1:7" ht="24" customHeight="1">
      <c r="A1" s="113">
        <v>2017</v>
      </c>
      <c r="B1" s="113"/>
      <c r="C1" s="113"/>
      <c r="D1" s="113"/>
      <c r="E1" s="113"/>
      <c r="F1" s="113"/>
      <c r="G1" s="113"/>
    </row>
    <row r="2" spans="1:7" ht="33" customHeight="1">
      <c r="A2" s="117" t="s">
        <v>4</v>
      </c>
      <c r="B2" s="117"/>
      <c r="C2" s="117"/>
      <c r="D2" s="117"/>
      <c r="E2" s="117"/>
      <c r="F2" s="117"/>
      <c r="G2" s="117"/>
    </row>
    <row r="3" spans="1:7" ht="25.5" customHeight="1">
      <c r="A3" s="117" t="s">
        <v>55</v>
      </c>
      <c r="B3" s="117"/>
      <c r="C3" s="117"/>
      <c r="D3" s="117"/>
      <c r="E3" s="117"/>
      <c r="F3" s="117"/>
      <c r="G3" s="117"/>
    </row>
    <row r="4" spans="2:6" ht="12.75">
      <c r="B4" s="29"/>
      <c r="C4" s="13"/>
      <c r="D4" s="29"/>
      <c r="E4" s="48"/>
      <c r="F4" s="48"/>
    </row>
    <row r="5" spans="1:80" s="32" customFormat="1" ht="15.75">
      <c r="A5" s="28" t="s">
        <v>19</v>
      </c>
      <c r="B5" s="118" t="s">
        <v>5</v>
      </c>
      <c r="C5" s="118"/>
      <c r="D5" s="50" t="s">
        <v>6</v>
      </c>
      <c r="E5" s="50" t="s">
        <v>7</v>
      </c>
      <c r="F5" s="50" t="s">
        <v>20</v>
      </c>
      <c r="G5" s="51" t="s">
        <v>8</v>
      </c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</row>
    <row r="6" spans="1:6" ht="4.5" customHeight="1">
      <c r="A6" s="29"/>
      <c r="D6" s="2"/>
      <c r="E6" s="2"/>
      <c r="F6" s="2"/>
    </row>
    <row r="7" spans="1:80" s="3" customFormat="1" ht="18.75" customHeight="1">
      <c r="A7" s="81"/>
      <c r="B7" s="2">
        <v>2133</v>
      </c>
      <c r="C7" s="25" t="s">
        <v>33</v>
      </c>
      <c r="D7" s="9">
        <v>6</v>
      </c>
      <c r="E7" s="9">
        <v>6</v>
      </c>
      <c r="F7" s="9">
        <v>6</v>
      </c>
      <c r="G7" s="63">
        <f aca="true" t="shared" si="0" ref="G7:G12">ROUND(F7/E7,2)</f>
        <v>1</v>
      </c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</row>
    <row r="8" spans="1:80" s="3" customFormat="1" ht="18.75" customHeight="1">
      <c r="A8" s="81"/>
      <c r="B8" s="2">
        <v>2141</v>
      </c>
      <c r="C8" s="25" t="s">
        <v>10</v>
      </c>
      <c r="D8" s="9">
        <v>0.3</v>
      </c>
      <c r="E8" s="9">
        <v>0.3</v>
      </c>
      <c r="F8" s="9">
        <v>0.26</v>
      </c>
      <c r="G8" s="63">
        <f t="shared" si="0"/>
        <v>0.87</v>
      </c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</row>
    <row r="9" spans="1:94" s="3" customFormat="1" ht="25.5">
      <c r="A9" s="82" t="s">
        <v>0</v>
      </c>
      <c r="B9" s="1">
        <v>4121</v>
      </c>
      <c r="C9" s="25" t="s">
        <v>9</v>
      </c>
      <c r="D9" s="83">
        <v>126.52</v>
      </c>
      <c r="E9" s="83">
        <v>126.66</v>
      </c>
      <c r="F9" s="83">
        <v>126.66</v>
      </c>
      <c r="G9" s="63">
        <f t="shared" si="0"/>
        <v>1</v>
      </c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</row>
    <row r="10" spans="1:94" s="3" customFormat="1" ht="25.5">
      <c r="A10" s="89" t="s">
        <v>24</v>
      </c>
      <c r="B10" s="90">
        <v>2324</v>
      </c>
      <c r="C10" s="91" t="s">
        <v>38</v>
      </c>
      <c r="D10" s="83">
        <v>0</v>
      </c>
      <c r="E10" s="83">
        <f>129.04+364.85+2086.91</f>
        <v>2580.7999999999997</v>
      </c>
      <c r="F10" s="83">
        <f>46.12+130.4+745.88</f>
        <v>922.4</v>
      </c>
      <c r="G10" s="63">
        <f t="shared" si="0"/>
        <v>0.36</v>
      </c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</row>
    <row r="11" spans="1:94" s="3" customFormat="1" ht="14.25">
      <c r="A11" s="89" t="s">
        <v>25</v>
      </c>
      <c r="B11" s="90">
        <v>4121</v>
      </c>
      <c r="C11" s="91" t="s">
        <v>34</v>
      </c>
      <c r="D11" s="83">
        <v>0</v>
      </c>
      <c r="E11" s="83">
        <v>48.66</v>
      </c>
      <c r="F11" s="83">
        <v>48.66</v>
      </c>
      <c r="G11" s="63">
        <f t="shared" si="0"/>
        <v>1</v>
      </c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</row>
    <row r="12" spans="1:94" s="3" customFormat="1" ht="14.25">
      <c r="A12" s="89" t="s">
        <v>27</v>
      </c>
      <c r="B12" s="90">
        <v>4221</v>
      </c>
      <c r="C12" s="91" t="s">
        <v>35</v>
      </c>
      <c r="D12" s="83">
        <v>0</v>
      </c>
      <c r="E12" s="83">
        <v>115.54</v>
      </c>
      <c r="F12" s="83">
        <v>115.54</v>
      </c>
      <c r="G12" s="63">
        <f t="shared" si="0"/>
        <v>1</v>
      </c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</row>
    <row r="13" spans="1:94" s="3" customFormat="1" ht="14.25">
      <c r="A13" s="89" t="s">
        <v>56</v>
      </c>
      <c r="B13" s="90">
        <v>4121</v>
      </c>
      <c r="C13" s="91" t="s">
        <v>57</v>
      </c>
      <c r="D13" s="83">
        <v>0</v>
      </c>
      <c r="E13" s="83">
        <v>5</v>
      </c>
      <c r="F13" s="83">
        <v>5</v>
      </c>
      <c r="G13" s="63">
        <f>ROUND(F13/E13,2)</f>
        <v>1</v>
      </c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</row>
    <row r="14" spans="1:94" s="3" customFormat="1" ht="14.25">
      <c r="A14" s="89" t="s">
        <v>58</v>
      </c>
      <c r="B14" s="90">
        <v>4121</v>
      </c>
      <c r="C14" s="91" t="s">
        <v>59</v>
      </c>
      <c r="D14" s="83">
        <v>0</v>
      </c>
      <c r="E14" s="83">
        <v>1.3</v>
      </c>
      <c r="F14" s="83">
        <v>1.3</v>
      </c>
      <c r="G14" s="63">
        <f>ROUND(F14/E14,2)</f>
        <v>1</v>
      </c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</row>
    <row r="15" spans="1:94" s="3" customFormat="1" ht="14.25">
      <c r="A15" s="89"/>
      <c r="B15" s="90"/>
      <c r="C15" s="91"/>
      <c r="D15" s="83"/>
      <c r="E15" s="83"/>
      <c r="F15" s="83"/>
      <c r="G15" s="6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</row>
    <row r="16" spans="1:7" s="53" customFormat="1" ht="5.25" customHeight="1" thickBot="1">
      <c r="A16" s="54"/>
      <c r="B16" s="4"/>
      <c r="C16" s="5"/>
      <c r="D16" s="55"/>
      <c r="E16" s="55"/>
      <c r="F16" s="55"/>
      <c r="G16" s="56"/>
    </row>
    <row r="17" spans="1:94" ht="3.75" customHeight="1">
      <c r="A17" s="57"/>
      <c r="B17" s="7"/>
      <c r="C17" s="8"/>
      <c r="D17" s="9"/>
      <c r="E17" s="9"/>
      <c r="F17" s="9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</row>
    <row r="18" spans="1:94" s="32" customFormat="1" ht="15.75">
      <c r="A18" s="10" t="s">
        <v>1</v>
      </c>
      <c r="B18" s="10"/>
      <c r="C18" s="47"/>
      <c r="D18" s="11">
        <f>SUM(D7:D16)</f>
        <v>132.82</v>
      </c>
      <c r="E18" s="11">
        <f>SUM(E7:E16)</f>
        <v>2884.2599999999998</v>
      </c>
      <c r="F18" s="11">
        <f>SUM(F7:F16)</f>
        <v>1225.82</v>
      </c>
      <c r="G18" s="58">
        <f>SUM(G8:G16)</f>
        <v>6.23</v>
      </c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</row>
    <row r="19" spans="1:94" ht="12.75">
      <c r="A19" s="29"/>
      <c r="B19" s="12"/>
      <c r="C19" s="13"/>
      <c r="D19" s="14"/>
      <c r="E19" s="14"/>
      <c r="F19" s="14"/>
      <c r="G19" s="58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</row>
    <row r="20" spans="1:94" ht="12.75">
      <c r="A20" s="29"/>
      <c r="D20" s="26"/>
      <c r="E20" s="26"/>
      <c r="F20" s="26"/>
      <c r="G20" s="59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</row>
    <row r="21" spans="1:94" s="32" customFormat="1" ht="15.75">
      <c r="A21" s="28" t="s">
        <v>19</v>
      </c>
      <c r="B21" s="118" t="s">
        <v>11</v>
      </c>
      <c r="C21" s="118"/>
      <c r="D21" s="50" t="str">
        <f>D5</f>
        <v>SR</v>
      </c>
      <c r="E21" s="50" t="str">
        <f>E5</f>
        <v>UR</v>
      </c>
      <c r="F21" s="50" t="str">
        <f>F5</f>
        <v>Skutečnost</v>
      </c>
      <c r="G21" s="51" t="str">
        <f>G5</f>
        <v>%</v>
      </c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</row>
    <row r="22" spans="1:94" s="3" customFormat="1" ht="18.75" customHeight="1">
      <c r="A22" s="89" t="s">
        <v>28</v>
      </c>
      <c r="B22" s="90"/>
      <c r="C22" s="91" t="s">
        <v>29</v>
      </c>
      <c r="D22" s="83">
        <v>15</v>
      </c>
      <c r="E22" s="83">
        <v>15</v>
      </c>
      <c r="F22" s="83">
        <v>0</v>
      </c>
      <c r="G22" s="63">
        <f aca="true" t="shared" si="1" ref="G22:G27">ROUND(F22/E22,2)</f>
        <v>0</v>
      </c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</row>
    <row r="23" spans="1:94" s="3" customFormat="1" ht="18.75" customHeight="1">
      <c r="A23" s="92" t="s">
        <v>14</v>
      </c>
      <c r="B23" s="93"/>
      <c r="C23" s="94" t="s">
        <v>2</v>
      </c>
      <c r="D23" s="95">
        <f>63+50</f>
        <v>113</v>
      </c>
      <c r="E23" s="95">
        <f>62.88+0.12</f>
        <v>63</v>
      </c>
      <c r="F23" s="95">
        <f>29.57+0.12</f>
        <v>29.69</v>
      </c>
      <c r="G23" s="63">
        <f t="shared" si="1"/>
        <v>0.47</v>
      </c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</row>
    <row r="24" spans="1:94" s="3" customFormat="1" ht="27" customHeight="1">
      <c r="A24" s="92" t="s">
        <v>30</v>
      </c>
      <c r="B24" s="93"/>
      <c r="C24" s="94" t="s">
        <v>40</v>
      </c>
      <c r="D24" s="95">
        <v>142.86</v>
      </c>
      <c r="E24" s="95">
        <v>192.86</v>
      </c>
      <c r="F24" s="95">
        <v>127.67</v>
      </c>
      <c r="G24" s="63">
        <f t="shared" si="1"/>
        <v>0.66</v>
      </c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</row>
    <row r="25" spans="1:94" s="3" customFormat="1" ht="18.75" customHeight="1">
      <c r="A25" s="89" t="s">
        <v>24</v>
      </c>
      <c r="B25" s="90"/>
      <c r="C25" s="91" t="s">
        <v>39</v>
      </c>
      <c r="D25" s="83">
        <v>0</v>
      </c>
      <c r="E25" s="83">
        <f>135+381.69+2183.3</f>
        <v>2699.9900000000002</v>
      </c>
      <c r="F25" s="83">
        <f>43.5+122.99+703.48</f>
        <v>869.97</v>
      </c>
      <c r="G25" s="63">
        <f t="shared" si="1"/>
        <v>0.32</v>
      </c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</row>
    <row r="26" spans="1:94" s="3" customFormat="1" ht="18.75" customHeight="1">
      <c r="A26" s="89" t="s">
        <v>26</v>
      </c>
      <c r="B26" s="90"/>
      <c r="C26" s="91" t="s">
        <v>36</v>
      </c>
      <c r="D26" s="83">
        <v>0</v>
      </c>
      <c r="E26" s="83">
        <v>300</v>
      </c>
      <c r="F26" s="83">
        <v>300</v>
      </c>
      <c r="G26" s="63">
        <f t="shared" si="1"/>
        <v>1</v>
      </c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</row>
    <row r="27" spans="1:94" s="3" customFormat="1" ht="18.75" customHeight="1">
      <c r="A27" s="89" t="s">
        <v>27</v>
      </c>
      <c r="B27" s="90"/>
      <c r="C27" s="91" t="s">
        <v>37</v>
      </c>
      <c r="D27" s="83">
        <v>0</v>
      </c>
      <c r="E27" s="83">
        <v>130.12</v>
      </c>
      <c r="F27" s="83">
        <v>130.12</v>
      </c>
      <c r="G27" s="63">
        <f t="shared" si="1"/>
        <v>1</v>
      </c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</row>
    <row r="28" spans="1:94" s="3" customFormat="1" ht="18.75" customHeight="1">
      <c r="A28" s="89" t="s">
        <v>56</v>
      </c>
      <c r="B28" s="90"/>
      <c r="C28" s="91" t="s">
        <v>61</v>
      </c>
      <c r="D28" s="83">
        <v>0</v>
      </c>
      <c r="E28" s="83">
        <v>5</v>
      </c>
      <c r="F28" s="83">
        <v>5</v>
      </c>
      <c r="G28" s="96">
        <f>ROUND(F28/E28,2)</f>
        <v>1</v>
      </c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</row>
    <row r="29" spans="1:94" s="3" customFormat="1" ht="18.75" customHeight="1">
      <c r="A29" s="89" t="s">
        <v>58</v>
      </c>
      <c r="B29" s="90"/>
      <c r="C29" s="91" t="s">
        <v>60</v>
      </c>
      <c r="D29" s="83">
        <v>0</v>
      </c>
      <c r="E29" s="83">
        <v>1.3</v>
      </c>
      <c r="F29" s="83">
        <v>1.3</v>
      </c>
      <c r="G29" s="96">
        <f>ROUND(F29/E29,2)</f>
        <v>1</v>
      </c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</row>
    <row r="30" spans="1:94" s="3" customFormat="1" ht="5.25" customHeight="1" thickBot="1">
      <c r="A30" s="54"/>
      <c r="B30" s="4"/>
      <c r="C30" s="5"/>
      <c r="D30" s="6"/>
      <c r="E30" s="6"/>
      <c r="F30" s="6"/>
      <c r="G30" s="64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</row>
    <row r="31" spans="1:6" ht="3.75" customHeight="1">
      <c r="A31" s="57"/>
      <c r="B31" s="2"/>
      <c r="C31" s="15"/>
      <c r="D31" s="9"/>
      <c r="E31" s="9"/>
      <c r="F31" s="9"/>
    </row>
    <row r="32" spans="1:80" s="32" customFormat="1" ht="15.75">
      <c r="A32" s="10" t="s">
        <v>3</v>
      </c>
      <c r="B32" s="10"/>
      <c r="C32" s="47"/>
      <c r="D32" s="11">
        <f>SUM(D22:D30)</f>
        <v>270.86</v>
      </c>
      <c r="E32" s="11">
        <f>SUM(E22:E30)</f>
        <v>3407.2700000000004</v>
      </c>
      <c r="F32" s="11">
        <f>SUM(F22:F30)</f>
        <v>1463.7499999999998</v>
      </c>
      <c r="G32" s="63">
        <f>ROUND(F32/E32,2)</f>
        <v>0.43</v>
      </c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</row>
    <row r="33" spans="1:7" ht="12.75">
      <c r="A33" s="29"/>
      <c r="B33" s="12"/>
      <c r="C33" s="13"/>
      <c r="D33" s="14"/>
      <c r="E33" s="14"/>
      <c r="F33" s="14"/>
      <c r="G33" s="58"/>
    </row>
    <row r="34" spans="1:80" s="3" customFormat="1" ht="15">
      <c r="A34" s="30"/>
      <c r="B34" s="16"/>
      <c r="C34" s="17"/>
      <c r="D34" s="18"/>
      <c r="E34" s="18"/>
      <c r="F34" s="18"/>
      <c r="G34" s="58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</row>
    <row r="35" spans="1:80" s="3" customFormat="1" ht="15">
      <c r="A35" s="30"/>
      <c r="B35" s="19" t="s">
        <v>12</v>
      </c>
      <c r="C35" s="60"/>
      <c r="D35" s="20">
        <f>SUM(D18-D32)</f>
        <v>-138.04000000000002</v>
      </c>
      <c r="E35" s="20">
        <f>SUM(E18-E32)</f>
        <v>-523.0100000000007</v>
      </c>
      <c r="F35" s="20">
        <f>SUM(F18-F32)</f>
        <v>-237.92999999999984</v>
      </c>
      <c r="G35" s="6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</row>
    <row r="36" spans="1:80" s="3" customFormat="1" ht="15">
      <c r="A36" s="30"/>
      <c r="B36" s="19"/>
      <c r="C36" s="60"/>
      <c r="D36" s="20"/>
      <c r="E36" s="20"/>
      <c r="F36" s="20"/>
      <c r="G36" s="61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</row>
    <row r="37" spans="2:80" s="3" customFormat="1" ht="14.25">
      <c r="B37" s="19" t="s">
        <v>13</v>
      </c>
      <c r="C37" s="60"/>
      <c r="D37" s="20">
        <f>-D35</f>
        <v>138.04000000000002</v>
      </c>
      <c r="E37" s="20">
        <f>-E35</f>
        <v>523.0100000000007</v>
      </c>
      <c r="F37" s="20">
        <f>-F35</f>
        <v>237.92999999999984</v>
      </c>
      <c r="G37" s="6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</row>
    <row r="38" spans="2:80" s="3" customFormat="1" ht="14.25">
      <c r="B38" s="19"/>
      <c r="C38" s="60"/>
      <c r="D38" s="19"/>
      <c r="E38" s="19"/>
      <c r="F38" s="19"/>
      <c r="G38" s="61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</row>
    <row r="39" spans="2:6" ht="12.75">
      <c r="B39" s="21"/>
      <c r="C39" s="24"/>
      <c r="D39" s="21"/>
      <c r="E39" s="21"/>
      <c r="F39" s="21"/>
    </row>
    <row r="40" spans="1:7" ht="14.25">
      <c r="A40" s="114" t="s">
        <v>21</v>
      </c>
      <c r="B40" s="114"/>
      <c r="C40" s="114"/>
      <c r="D40" s="115">
        <v>43100</v>
      </c>
      <c r="E40" s="115"/>
      <c r="F40" s="65"/>
      <c r="G40" s="46"/>
    </row>
    <row r="41" spans="1:7" ht="15">
      <c r="A41" s="66"/>
      <c r="B41" s="66"/>
      <c r="C41" s="67"/>
      <c r="D41" s="67"/>
      <c r="E41" s="68"/>
      <c r="F41" s="69"/>
      <c r="G41" s="46"/>
    </row>
    <row r="42" spans="1:7" ht="15">
      <c r="A42" s="66"/>
      <c r="B42" s="66"/>
      <c r="C42" s="67" t="s">
        <v>22</v>
      </c>
      <c r="D42" s="116">
        <v>964381.13</v>
      </c>
      <c r="E42" s="116"/>
      <c r="F42" s="65"/>
      <c r="G42" s="46"/>
    </row>
    <row r="43" spans="1:7" ht="3.75" customHeight="1">
      <c r="A43" s="66"/>
      <c r="B43" s="66"/>
      <c r="C43" s="70"/>
      <c r="D43" s="71"/>
      <c r="E43" s="72"/>
      <c r="F43" s="73"/>
      <c r="G43" s="46"/>
    </row>
    <row r="44" spans="1:7" ht="6" customHeight="1">
      <c r="A44" s="66"/>
      <c r="B44" s="66"/>
      <c r="C44" s="44"/>
      <c r="D44" s="74"/>
      <c r="E44" s="75"/>
      <c r="F44" s="73"/>
      <c r="G44" s="46"/>
    </row>
    <row r="45" spans="1:7" ht="15.75" thickBot="1">
      <c r="A45" s="44"/>
      <c r="B45" s="45"/>
      <c r="C45" s="76" t="s">
        <v>23</v>
      </c>
      <c r="D45" s="111">
        <f>D42</f>
        <v>964381.13</v>
      </c>
      <c r="E45" s="111"/>
      <c r="F45" s="73"/>
      <c r="G45" s="46"/>
    </row>
    <row r="46" spans="1:7" ht="12.75">
      <c r="A46" s="38"/>
      <c r="B46" s="77"/>
      <c r="C46" s="38"/>
      <c r="D46" s="38"/>
      <c r="E46" s="38"/>
      <c r="F46" s="78"/>
      <c r="G46" s="78"/>
    </row>
    <row r="47" spans="1:7" ht="12.75">
      <c r="A47" s="38"/>
      <c r="B47" s="77"/>
      <c r="C47" s="38"/>
      <c r="D47" s="38"/>
      <c r="E47" s="38"/>
      <c r="F47" s="38"/>
      <c r="G47" s="38"/>
    </row>
    <row r="48" spans="1:7" ht="16.5" customHeight="1">
      <c r="A48" s="112" t="s">
        <v>63</v>
      </c>
      <c r="B48" s="112"/>
      <c r="C48" s="112"/>
      <c r="D48" s="112"/>
      <c r="E48" s="112"/>
      <c r="F48" s="112"/>
      <c r="G48" s="112"/>
    </row>
    <row r="49" spans="1:7" ht="15" customHeight="1">
      <c r="A49" s="16" t="s">
        <v>32</v>
      </c>
      <c r="B49" s="80"/>
      <c r="C49" s="80"/>
      <c r="D49" s="80"/>
      <c r="E49" s="80"/>
      <c r="F49" s="80"/>
      <c r="G49" s="80"/>
    </row>
    <row r="50" spans="1:7" ht="15" customHeight="1">
      <c r="A50" s="12"/>
      <c r="B50" s="80"/>
      <c r="C50" s="80"/>
      <c r="D50" s="80"/>
      <c r="E50" s="80"/>
      <c r="F50" s="80"/>
      <c r="G50" s="80"/>
    </row>
    <row r="51" spans="1:7" ht="36" customHeight="1">
      <c r="A51" s="113">
        <f>A1</f>
        <v>2017</v>
      </c>
      <c r="B51" s="113"/>
      <c r="C51" s="113"/>
      <c r="D51" s="113"/>
      <c r="E51" s="113"/>
      <c r="F51" s="113"/>
      <c r="G51" s="113"/>
    </row>
    <row r="52" spans="1:7" ht="18" customHeight="1">
      <c r="A52" s="79"/>
      <c r="B52" s="79"/>
      <c r="C52" s="79"/>
      <c r="D52" s="79"/>
      <c r="E52" s="79"/>
      <c r="F52" s="79"/>
      <c r="G52" s="79"/>
    </row>
    <row r="53" spans="1:7" ht="28.5" customHeight="1">
      <c r="A53" s="110" t="s">
        <v>62</v>
      </c>
      <c r="B53" s="110"/>
      <c r="C53" s="110"/>
      <c r="D53" s="110"/>
      <c r="E53" s="110"/>
      <c r="F53" s="110"/>
      <c r="G53" s="110"/>
    </row>
    <row r="54" spans="1:5" ht="28.5" customHeight="1" thickBot="1">
      <c r="A54" s="13"/>
      <c r="B54" s="84" t="s">
        <v>41</v>
      </c>
      <c r="C54" s="84" t="s">
        <v>42</v>
      </c>
      <c r="D54" s="87" t="s">
        <v>43</v>
      </c>
      <c r="E54" s="88" t="s">
        <v>44</v>
      </c>
    </row>
    <row r="55" spans="1:5" ht="15.75" customHeight="1">
      <c r="A55" s="13"/>
      <c r="B55" s="13">
        <v>104</v>
      </c>
      <c r="C55" s="13" t="s">
        <v>31</v>
      </c>
      <c r="D55" s="26">
        <f>E10-F10</f>
        <v>1658.3999999999996</v>
      </c>
      <c r="E55" s="26">
        <f>E25-F25</f>
        <v>1830.0200000000002</v>
      </c>
    </row>
    <row r="56" spans="1:5" ht="15.75" customHeight="1" thickBot="1">
      <c r="A56" s="13"/>
      <c r="B56" s="85"/>
      <c r="C56" s="85"/>
      <c r="D56" s="86"/>
      <c r="E56" s="86"/>
    </row>
    <row r="57" spans="1:5" ht="23.25" customHeight="1" thickTop="1">
      <c r="A57" s="13"/>
      <c r="B57" s="13"/>
      <c r="C57" s="13"/>
      <c r="D57" s="14">
        <f>SUM(D55:D56)</f>
        <v>1658.3999999999996</v>
      </c>
      <c r="E57" s="14">
        <f>SUM(E55:E56)</f>
        <v>1830.0200000000002</v>
      </c>
    </row>
    <row r="58" spans="1:5" ht="28.5" customHeight="1">
      <c r="A58" s="13"/>
      <c r="B58" s="13"/>
      <c r="C58" s="13"/>
      <c r="D58" s="26"/>
      <c r="E58" s="26"/>
    </row>
    <row r="59" ht="20.25" customHeight="1"/>
    <row r="63" spans="2:6" ht="12.75">
      <c r="B63" s="62"/>
      <c r="C63" s="27"/>
      <c r="D63" s="23"/>
      <c r="E63" s="23"/>
      <c r="F63" s="23"/>
    </row>
    <row r="64" spans="2:6" ht="12.75">
      <c r="B64" s="21"/>
      <c r="C64" s="24"/>
      <c r="D64" s="21"/>
      <c r="E64" s="21"/>
      <c r="F64" s="21"/>
    </row>
    <row r="65" spans="2:6" ht="12.75">
      <c r="B65" s="21"/>
      <c r="C65" s="24"/>
      <c r="D65" s="21"/>
      <c r="E65" s="21"/>
      <c r="F65" s="21"/>
    </row>
    <row r="66" spans="2:6" ht="12.75">
      <c r="B66" s="21"/>
      <c r="C66" s="24"/>
      <c r="D66" s="21"/>
      <c r="E66" s="21"/>
      <c r="F66" s="21"/>
    </row>
  </sheetData>
  <sheetProtection/>
  <mergeCells count="12">
    <mergeCell ref="A1:G1"/>
    <mergeCell ref="A40:C40"/>
    <mergeCell ref="D40:E40"/>
    <mergeCell ref="D42:E42"/>
    <mergeCell ref="A2:G2"/>
    <mergeCell ref="A3:G3"/>
    <mergeCell ref="B5:C5"/>
    <mergeCell ref="B21:C21"/>
    <mergeCell ref="A53:G53"/>
    <mergeCell ref="D45:E45"/>
    <mergeCell ref="A48:G48"/>
    <mergeCell ref="A51:G51"/>
  </mergeCells>
  <printOptions/>
  <pageMargins left="0.4" right="0.2" top="0.8" bottom="0.46" header="0.29" footer="0.18"/>
  <pageSetup horizontalDpi="600" verticalDpi="600" orientation="portrait" paperSize="9" r:id="rId1"/>
  <headerFooter alignWithMargins="0">
    <oddHeader>&amp;C&amp;"Arial,Tučné"&amp;14&amp;EPříloha č. 1
&amp;12závěrečného účtu Stříbrského regionu za rok</oddHeader>
    <oddFooter>&amp;L&amp;F&amp;CStránka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 Stříbro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Vodenkova</dc:creator>
  <cp:keywords/>
  <dc:description/>
  <cp:lastModifiedBy>Ing. Bohdana Bartoňková</cp:lastModifiedBy>
  <cp:lastPrinted>2018-05-11T06:25:35Z</cp:lastPrinted>
  <dcterms:created xsi:type="dcterms:W3CDTF">2002-05-24T06:11:44Z</dcterms:created>
  <dcterms:modified xsi:type="dcterms:W3CDTF">2018-05-11T09:17:30Z</dcterms:modified>
  <cp:category/>
  <cp:version/>
  <cp:contentType/>
  <cp:contentStatus/>
</cp:coreProperties>
</file>